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popovja1\AppData\Local\Microsoft\Windows\INetCache\Content.Outlook\NEEJ64R5\"/>
    </mc:Choice>
  </mc:AlternateContent>
  <xr:revisionPtr revIDLastSave="0" documentId="13_ncr:1_{5FD8A469-1643-4D5C-8216-A3836237377E}" xr6:coauthVersionLast="47" xr6:coauthVersionMax="47" xr10:uidLastSave="{00000000-0000-0000-0000-000000000000}"/>
  <bookViews>
    <workbookView xWindow="-108" yWindow="-108" windowWidth="30936" windowHeight="16896" firstSheet="1" activeTab="6" xr2:uid="{84C8544E-2F25-437C-B173-DC919490084F}"/>
  </bookViews>
  <sheets>
    <sheet name="A. Palkkataulukot" sheetId="4" r:id="rId1"/>
    <sheet name="B. Vaativuusluokat mekaanikot" sheetId="1" r:id="rId2"/>
    <sheet name="B.Vaativuusluokat toimihenkilöt" sheetId="2" r:id="rId3"/>
    <sheet name="C. Heko-taulukko" sheetId="5" r:id="rId4"/>
    <sheet name="C. Heko-taulukko,arvioinnit" sheetId="7" r:id="rId5"/>
    <sheet name="D. Heko-pisteytys " sheetId="6" r:id="rId6"/>
    <sheet name="E. Palkkiojärjestelmä"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8" l="1"/>
  <c r="C16" i="8"/>
  <c r="C15" i="8"/>
  <c r="C14" i="8"/>
  <c r="F11" i="4" l="1"/>
  <c r="F19" i="4" s="1"/>
  <c r="F18" i="4" l="1"/>
  <c r="F15" i="4"/>
  <c r="F12" i="4" l="1"/>
  <c r="F13" i="4"/>
  <c r="F14" i="4"/>
  <c r="F16" i="4"/>
  <c r="F17" i="4"/>
  <c r="E11" i="4" l="1"/>
  <c r="E19" i="4" s="1"/>
  <c r="D11" i="4"/>
  <c r="C11" i="4"/>
  <c r="D19" i="4" l="1"/>
  <c r="D15" i="4"/>
  <c r="D14" i="4"/>
  <c r="D13" i="4"/>
  <c r="D12" i="4"/>
  <c r="D17" i="4"/>
  <c r="D16" i="4"/>
  <c r="D18" i="4"/>
  <c r="E18" i="4"/>
  <c r="E17" i="4"/>
  <c r="E16" i="4"/>
  <c r="E15" i="4"/>
  <c r="E14" i="4"/>
  <c r="E13" i="4"/>
  <c r="E12" i="4"/>
</calcChain>
</file>

<file path=xl/sharedStrings.xml><?xml version="1.0" encoding="utf-8"?>
<sst xmlns="http://schemas.openxmlformats.org/spreadsheetml/2006/main" count="185" uniqueCount="120">
  <si>
    <t>Mekaanikon vaativuusluokat</t>
  </si>
  <si>
    <t>Harjoittelija</t>
  </si>
  <si>
    <t>Perustaso</t>
  </si>
  <si>
    <t>Vaativa taso</t>
  </si>
  <si>
    <t>Erityisvaativa taso</t>
  </si>
  <si>
    <t>Rekrykoulutus</t>
  </si>
  <si>
    <t>huoltotyöt</t>
  </si>
  <si>
    <t>vian etsintä</t>
  </si>
  <si>
    <t>diagnostiikkatyöt</t>
  </si>
  <si>
    <t>oppisopimus</t>
  </si>
  <si>
    <t>alustatyöt</t>
  </si>
  <si>
    <t>voimansiirtotyöt</t>
  </si>
  <si>
    <t>hydrauliikkajärjestelmien korjaus</t>
  </si>
  <si>
    <t>kesätyö</t>
  </si>
  <si>
    <t>yksittäisten komponenttien vaihto</t>
  </si>
  <si>
    <t>moottorityöt</t>
  </si>
  <si>
    <t>sähköjärjestelmien korjaus</t>
  </si>
  <si>
    <t>katsastustarkastukset</t>
  </si>
  <si>
    <t>polttoainejärjestelmän työt</t>
  </si>
  <si>
    <t>väylätekniikan korjaustyöt</t>
  </si>
  <si>
    <t>perus mittaaminen</t>
  </si>
  <si>
    <t>sähkövikojen korjaus</t>
  </si>
  <si>
    <t>vaativien sähkövikojen korjaus</t>
  </si>
  <si>
    <t>yksinkertaisten kaavioiden luku</t>
  </si>
  <si>
    <t>hydrauliikkatyöt</t>
  </si>
  <si>
    <t>rungon ja ohjaamon oikaisu</t>
  </si>
  <si>
    <t>hitsaus</t>
  </si>
  <si>
    <t>vaihteiston kunnostus</t>
  </si>
  <si>
    <t>testereiden käyttö</t>
  </si>
  <si>
    <t>1p</t>
  </si>
  <si>
    <t>2p</t>
  </si>
  <si>
    <t>3p</t>
  </si>
  <si>
    <t>4p</t>
  </si>
  <si>
    <t>5p</t>
  </si>
  <si>
    <t>Selite</t>
  </si>
  <si>
    <t>Työturvallisuus ja työyhteisön hyvinvointi</t>
  </si>
  <si>
    <t>Huoltoesihenkilö, varaosat</t>
  </si>
  <si>
    <t>Varaosapäällikkö</t>
  </si>
  <si>
    <t>Huoltoesihenkilö, työnjohto</t>
  </si>
  <si>
    <t>Asiakaspalvelu/yhteydenpito</t>
  </si>
  <si>
    <t>Asiakashankinta/myynti</t>
  </si>
  <si>
    <t>Varaston hallinta sekä ammattitaito ja osaaminen</t>
  </si>
  <si>
    <t>Prosessi ja läpimeno</t>
  </si>
  <si>
    <t>HEKO</t>
  </si>
  <si>
    <t>HARJOITTELIJA</t>
  </si>
  <si>
    <t>PERUSTASO</t>
  </si>
  <si>
    <t>VAATIVA</t>
  </si>
  <si>
    <t>ERITYISVAATIVA</t>
  </si>
  <si>
    <t>1 (peruspalkka)</t>
  </si>
  <si>
    <t>Työmyynti</t>
  </si>
  <si>
    <t>heko %</t>
  </si>
  <si>
    <t>hekoa ei määritelty</t>
  </si>
  <si>
    <t>Esihenkilötaidot, työturvallisuus ja prosessin läpimeno</t>
  </si>
  <si>
    <t>4-5</t>
  </si>
  <si>
    <t>UUSI TES</t>
  </si>
  <si>
    <t>% korotus</t>
  </si>
  <si>
    <t>vaativat diagnostiikkatyöt</t>
  </si>
  <si>
    <t>Suorituksessa on puutteita ja vaatii kehittämistä / suoritus on selkeästi alle yhtiön keskiarvon</t>
  </si>
  <si>
    <t>Suoritus alittaa tavoitetason/on alle yhtiön keskiarvon ja edellyttää kehittämistä.</t>
  </si>
  <si>
    <t>Suoritus on hyvää/yhtiön keskiarvon mukaista/tavoitetason mukaista</t>
  </si>
  <si>
    <t>Suoritus ylittää tavoitetason ja on yli yhtiön keskiarvon.</t>
  </si>
  <si>
    <t>Suoritus on ensiluokkaista/koko verkoston parhaimmistoa.</t>
  </si>
  <si>
    <t xml:space="preserve">Työn laatu </t>
  </si>
  <si>
    <t>Pistemäärä</t>
  </si>
  <si>
    <t>LIITE 1 PALKKAUSJÄRJESTELMÄ</t>
  </si>
  <si>
    <t>D. HEKO-PISTEYTYS</t>
  </si>
  <si>
    <r>
      <rPr>
        <b/>
        <sz val="11"/>
        <color theme="1"/>
        <rFont val="Calibri"/>
        <family val="2"/>
        <scheme val="minor"/>
      </rPr>
      <t>Alle 18-vuotiaat työntekijöiden (ml. harjoittelijat ja opiskelijat)</t>
    </r>
    <r>
      <rPr>
        <sz val="11"/>
        <color theme="1"/>
        <rFont val="Calibri"/>
        <family val="2"/>
        <scheme val="minor"/>
      </rPr>
      <t xml:space="preserve"> palkka on työsuhteen alussa 9,80 euroa tunnissa tai 1.605 euroa kuukaudessa.</t>
    </r>
  </si>
  <si>
    <t>C. HEKO-TAULUKKO</t>
  </si>
  <si>
    <t>A. VAATIVUUSLUOKAT</t>
  </si>
  <si>
    <t>B. VAATIVUUSLUOKAT MEKAANIKOT</t>
  </si>
  <si>
    <t>12-13</t>
  </si>
  <si>
    <t>10-11</t>
  </si>
  <si>
    <t>8-9</t>
  </si>
  <si>
    <t>3</t>
  </si>
  <si>
    <t>6-7</t>
  </si>
  <si>
    <t xml:space="preserve">Huoltoesihenkilö, työnjohto </t>
  </si>
  <si>
    <t xml:space="preserve">Huoltoesihenkilö, varaosat </t>
  </si>
  <si>
    <t>Mekaanikko</t>
  </si>
  <si>
    <t>Työn laatu</t>
  </si>
  <si>
    <t>Hekoa määriteltäessä arvioidaan seuraavia asioita:</t>
  </si>
  <si>
    <t>Arvioitava osa-alue</t>
  </si>
  <si>
    <t>Yleinen asenne, suojavarusteiden käyttö ja turvallisten työtapojen noudattaminen, siisteyden yleinen ylläpito ja omien jälkien ja korjauspaikan siivoaminen, vaikutus työilmapiiriin, työkavereiden kohtelu</t>
  </si>
  <si>
    <t>Arvioitavat asiat</t>
  </si>
  <si>
    <t>Työnteon yleinen laatu, viestintä ja kommunikointi työnjohdon kanssa (työn muutokset ja aikataulumuutokset), lisäkorjausten havainnointi ja niistä ilmoittaminen, tekstirivien laatu ja kattavuus sovitun korjaamoprosessin ja toimintaohjeiden noudattaminen, pientarvikkeiden myynti, korjausohjeiden itsenäinen etsiminen</t>
  </si>
  <si>
    <t>Huoltoesimies, työnjohto</t>
  </si>
  <si>
    <t>Esihenkilötaidot, prosessien läpimeno ja työturvallisuus</t>
  </si>
  <si>
    <t>Asiakashankinta ja myynti</t>
  </si>
  <si>
    <t>Huoltoesimies, varaosat</t>
  </si>
  <si>
    <t>Varastonhallinta, ammattitaito ja osaaminen</t>
  </si>
  <si>
    <t>Asiakkaiden huomiointi ja tervehdintä, asiakkaiden tieodttaminen aktiivisesti työn etenemisestä, muutoksista ja mahdollisista lisäkorjaustarveista, valmiiden töiden läpikäynti asiakkaiden kanssa, puhelinvastaus%, työpisteen siisteys</t>
  </si>
  <si>
    <t>Asiakkaiden huomiointi ja tervehdintä, työnjohdon tai asiakkaiden aktiivinen tiedottaminen varaosien saatavuudesta ja toimitusaikamuutoksista, kommunikointi toimittajien kanssa, varaosien toimitusaikojen seuraaminen, eri vaihtoehtojen aktiivinen etsiminen toimitusaikojen nopeuttamiseksi, valmiiden töiden läpikäynti sen varmistamiseksi, että kaikki käytetyt osat on myyty työlle</t>
  </si>
  <si>
    <t>Varaston siisteyden ja tuotteiden tunnistettavuuden ylläpito, käyttämättä jääneiden osien palautus, inventointiin osallistuminen, ennakointihyllyn ylläpito, varaosaohjelmien käyttäminen, kyky osallistua sekä kevyen että raskaan varaosamyyntiin</t>
  </si>
  <si>
    <t>Sovittujen prosessien ja toimintamallien noudattaminen, ennakoinnin varmistaminen aktiivisesti ja ennakointikeräilyyn osallistuminen, vaikutus työilmapiiriin ja työkavereiden kohtelu, työturvallisuusohjeiden noudattaminen ja laiminlyönteihin puuttuminen, yleinen työturvallisuuden edistäminen</t>
  </si>
  <si>
    <t>Prosessit, työyhteisön hyvinvointi ja työturvallisuus</t>
  </si>
  <si>
    <t>14</t>
  </si>
  <si>
    <t>Varastohenkilö</t>
  </si>
  <si>
    <t>Harjoittelijat/kesätyöntekijät</t>
  </si>
  <si>
    <t>B. VAATIVUUSLUOKAT TOIMIHENKILÖT</t>
  </si>
  <si>
    <t>Työnjohtoharjoittelija</t>
  </si>
  <si>
    <t>Toimihenkilöiden eri tehtävien vaativuusluokittelutaulukko. Vastuualueen ja tehtäväkuvan laajuus määrittelee, kuuluuko esimerkiksi huoltoesihenkilö, työnjohto vaativan vai erityisvaativan luokkaan.</t>
  </si>
  <si>
    <t>Harjoittelija-vaativuusluokassa on tutkintoa suorittava työntekijä, esimerkiksi oppisopimuskoulutettava. Harjoittelijan vaativuusluokassa voi lisäksi toimia jo työsuhteessa oleva ammattiin vastavalmistunut työntekijä 4 kk ajan valmistumisen jälkeen tai uutena työntekijänä palkattu vastavalmistunut työntekijän 4 kk ajan työsuhteen alusta.</t>
  </si>
  <si>
    <t>Kokonaistyömyynti määrä vuoden aikana</t>
  </si>
  <si>
    <t>Sovitun korjaamoprosessin ja toimintaohjeiden noudattaminen, työturvallisuusohjeiden noudattaminen ja laiminlyönteihin puuttuminen, yleinen työturvallisuuden edistäminen, kalenterin hallinta ja töiden aktiivinen järjestely (ns. välitöiden ottaminen), sisäinen kommunikointi varaosaennakoinnin mahdollistaminen, vaikutus työilmapiiriin, työkavereiden kohtelu, mekaanikkojen ja kollegoiden tukeminen ja hallin tilanteen aktiviinen seuraaminen</t>
  </si>
  <si>
    <t>Laskutuksen ajantasaisuus, laskutustehokkuus ja muut tunnusluvut, asiakasvastuut ja niistä suoriutuminen, katsastussoittojen tekeminen ja muu asiakashankinta, lisätöiden tarjoaminen asiakaspalvelutilanteissa, tarjouslaskelmien tekeminen, valmiiden töiden läpikäyminen mekaanikoiden kanssa</t>
  </si>
  <si>
    <t>E. MEKAANIKON TYÖMYYNTIIN PERUSTUVA PALKANOSA</t>
  </si>
  <si>
    <t>Palkkioiden laskennassa palkkiomyyntiin lasketaan muu työmyynti lukuun ottamatta sisäisiä töitä.</t>
  </si>
  <si>
    <t>Osapuolet muuttavat taulukon työmyynnin eurorajajoja palkkioeuroja Raskoneen asiakashintojen muuttuessa.</t>
  </si>
  <si>
    <t>Taulukko 1.1.2024 alkaen</t>
  </si>
  <si>
    <t>Työmyynti €/kk minimi</t>
  </si>
  <si>
    <t>Työmyynti €/kk maksimi</t>
  </si>
  <si>
    <t>17 300 euroa ylittäviltä osin 4,0 %</t>
  </si>
  <si>
    <t>Palkkio (€)</t>
  </si>
  <si>
    <t>Soveltamisohje:</t>
  </si>
  <si>
    <t>Mekaanikon palkkiomyyntiin laskettava työmyynti on kuukauden aikana 18.800 euroa. Koska mekaanikon palkkiotyömyynti ylittää 17.300 euroa 1.500 eurolla, on mekaanikon työmyynnistä kertyvä palkanosa:</t>
  </si>
  <si>
    <t>650 euroa + (0,04 * 1.500 euroa) = 710 euroa</t>
  </si>
  <si>
    <t>Taulukkoa sovelletaan kaikkiin henkilöstöryhmiin lukuun ottamatta pääkonttorin toimihenkilöitä.</t>
  </si>
  <si>
    <t>Työntekijän vaativuusluokka määräytyy niiden töiden perusteella, joita työntekijä pääosin työssään tekee.</t>
  </si>
  <si>
    <t>Palkkataulukon mukainen peruspalkka määräytyy vaativuusluokan perusteella.</t>
  </si>
  <si>
    <t>Mahdollinen henkilökohtaisen palkanosuuden muutos tapahtuu seuraavan kuukauden alusta alkaen, kun työntekijälle on käyty läpi heko-pisteiden muutos ja sen perusteet</t>
  </si>
  <si>
    <t xml:space="preserve">Heko-pisteet ja sitä kautta henkilöhtainen palkanosuus voi nousta tai laskea työntekijän suoriutumisen perusteella.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</si>
</sst>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11"/>
      <color theme="5"/>
      <name val="Calibri"/>
      <family val="2"/>
      <scheme val="minor"/>
    </font>
    <font>
      <sz val="11"/>
      <name val="Calibri"/>
      <family val="2"/>
      <scheme val="minor"/>
    </font>
    <font>
      <sz val="11"/>
      <color theme="1"/>
      <name val="Calibri"/>
      <family val="2"/>
      <scheme val="minor"/>
    </font>
    <font>
      <sz val="11"/>
      <color theme="2"/>
      <name val="Calibri"/>
      <family val="2"/>
      <scheme val="minor"/>
    </font>
    <font>
      <i/>
      <sz val="11"/>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50">
    <xf numFmtId="0" fontId="0" fillId="0" borderId="0" xfId="0"/>
    <xf numFmtId="0" fontId="2" fillId="0" borderId="0" xfId="0" applyFont="1"/>
    <xf numFmtId="0" fontId="0" fillId="0" borderId="2" xfId="0" applyBorder="1"/>
    <xf numFmtId="0" fontId="0" fillId="0" borderId="3" xfId="0" applyBorder="1"/>
    <xf numFmtId="0" fontId="2" fillId="0" borderId="4" xfId="0" applyFont="1" applyBorder="1"/>
    <xf numFmtId="0" fontId="2" fillId="0" borderId="1" xfId="0" applyFont="1" applyBorder="1"/>
    <xf numFmtId="0" fontId="2" fillId="0" borderId="5" xfId="0" applyFont="1" applyBorder="1"/>
    <xf numFmtId="0" fontId="3" fillId="0" borderId="0" xfId="0" applyFont="1"/>
    <xf numFmtId="0" fontId="0" fillId="0" borderId="0" xfId="0" applyAlignment="1">
      <alignment vertical="center"/>
    </xf>
    <xf numFmtId="0" fontId="2" fillId="2" borderId="0" xfId="0" applyFont="1" applyFill="1"/>
    <xf numFmtId="0" fontId="4" fillId="0" borderId="0" xfId="0" applyFont="1"/>
    <xf numFmtId="0" fontId="0" fillId="3" borderId="6" xfId="0" applyFill="1" applyBorder="1" applyAlignment="1">
      <alignment horizontal="center" vertical="center"/>
    </xf>
    <xf numFmtId="9" fontId="0" fillId="3" borderId="6" xfId="2" applyFont="1" applyFill="1" applyBorder="1" applyAlignment="1">
      <alignment horizontal="center" vertical="center"/>
    </xf>
    <xf numFmtId="49" fontId="0" fillId="3" borderId="6" xfId="0" quotePrefix="1" applyNumberFormat="1" applyFill="1" applyBorder="1" applyAlignment="1">
      <alignment horizontal="center" vertical="center"/>
    </xf>
    <xf numFmtId="0" fontId="4" fillId="0" borderId="0" xfId="0" applyFont="1" applyAlignment="1">
      <alignment vertical="center" wrapText="1"/>
    </xf>
    <xf numFmtId="49" fontId="0" fillId="3" borderId="6" xfId="0" applyNumberFormat="1" applyFill="1" applyBorder="1" applyAlignment="1">
      <alignment horizontal="center" vertical="center"/>
    </xf>
    <xf numFmtId="9" fontId="0" fillId="0" borderId="6" xfId="0" applyNumberFormat="1" applyBorder="1" applyAlignment="1">
      <alignment horizontal="center" vertical="center"/>
    </xf>
    <xf numFmtId="49" fontId="0" fillId="0" borderId="0" xfId="0" applyNumberFormat="1"/>
    <xf numFmtId="0" fontId="6" fillId="0" borderId="0" xfId="0" applyFont="1"/>
    <xf numFmtId="0" fontId="0" fillId="4" borderId="0" xfId="0" applyFill="1"/>
    <xf numFmtId="49" fontId="2" fillId="0" borderId="0" xfId="0" applyNumberFormat="1" applyFont="1"/>
    <xf numFmtId="0" fontId="2" fillId="3" borderId="6" xfId="0" applyFont="1" applyFill="1" applyBorder="1" applyAlignment="1">
      <alignment horizontal="center" vertical="center"/>
    </xf>
    <xf numFmtId="0" fontId="0" fillId="0" borderId="6" xfId="0" applyBorder="1" applyAlignment="1">
      <alignment horizontal="left" vertical="center"/>
    </xf>
    <xf numFmtId="2" fontId="0" fillId="0" borderId="6" xfId="0" applyNumberFormat="1" applyBorder="1" applyAlignment="1">
      <alignment horizontal="left" vertical="center"/>
    </xf>
    <xf numFmtId="4" fontId="0" fillId="0" borderId="6" xfId="0" applyNumberFormat="1" applyBorder="1" applyAlignment="1">
      <alignment horizontal="center" vertical="center"/>
    </xf>
    <xf numFmtId="0" fontId="2" fillId="5" borderId="6" xfId="0" applyFont="1" applyFill="1" applyBorder="1" applyAlignment="1">
      <alignment horizontal="center" vertical="center"/>
    </xf>
    <xf numFmtId="0" fontId="0" fillId="0" borderId="7" xfId="0" applyBorder="1"/>
    <xf numFmtId="0" fontId="0" fillId="0" borderId="8" xfId="0" applyBorder="1"/>
    <xf numFmtId="0" fontId="0" fillId="0" borderId="9" xfId="0" applyBorder="1"/>
    <xf numFmtId="0" fontId="7" fillId="0" borderId="0" xfId="0" applyFont="1"/>
    <xf numFmtId="0" fontId="0" fillId="0" borderId="0" xfId="0" applyAlignment="1">
      <alignment vertical="center" wrapText="1"/>
    </xf>
    <xf numFmtId="0" fontId="0" fillId="0" borderId="6" xfId="0" applyBorder="1" applyAlignment="1">
      <alignment vertical="center"/>
    </xf>
    <xf numFmtId="0" fontId="2" fillId="5" borderId="6" xfId="0" applyFont="1" applyFill="1" applyBorder="1"/>
    <xf numFmtId="0" fontId="0" fillId="0" borderId="6" xfId="0" applyBorder="1" applyAlignment="1">
      <alignment horizontal="left" vertical="center" wrapText="1"/>
    </xf>
    <xf numFmtId="0" fontId="0" fillId="0" borderId="6" xfId="0" applyBorder="1"/>
    <xf numFmtId="0" fontId="2" fillId="0" borderId="6" xfId="0" applyFont="1" applyBorder="1"/>
    <xf numFmtId="0" fontId="0" fillId="0" borderId="6" xfId="0" applyBorder="1" applyAlignment="1">
      <alignment horizontal="left" vertical="top" wrapText="1"/>
    </xf>
    <xf numFmtId="0" fontId="2" fillId="6" borderId="6" xfId="0" applyFont="1" applyFill="1" applyBorder="1" applyAlignment="1">
      <alignment horizontal="center" vertical="center" wrapText="1"/>
    </xf>
    <xf numFmtId="0" fontId="2" fillId="6" borderId="6" xfId="0" applyFont="1" applyFill="1" applyBorder="1" applyAlignment="1">
      <alignment horizontal="center" vertical="center"/>
    </xf>
    <xf numFmtId="164" fontId="0" fillId="0" borderId="6" xfId="1" applyNumberFormat="1" applyFont="1" applyBorder="1" applyAlignment="1">
      <alignment horizontal="center" vertical="center"/>
    </xf>
    <xf numFmtId="165" fontId="0" fillId="0" borderId="6" xfId="1" applyNumberFormat="1" applyFont="1" applyBorder="1" applyAlignment="1">
      <alignment horizontal="center" vertical="center"/>
    </xf>
    <xf numFmtId="0" fontId="0" fillId="0" borderId="6" xfId="0" applyBorder="1" applyAlignment="1">
      <alignment horizontal="center" vertical="center"/>
    </xf>
    <xf numFmtId="18" fontId="0" fillId="0" borderId="6" xfId="0" applyNumberForma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0" xfId="0"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center" wrapText="1"/>
    </xf>
  </cellXfs>
  <cellStyles count="4">
    <cellStyle name="Normaali" xfId="0" builtinId="0"/>
    <cellStyle name="Pilkku 2" xfId="1" xr:uid="{DC8F75E5-71DE-49AE-B4BD-A2A38802BC27}"/>
    <cellStyle name="Pilkku 2 2" xfId="3" xr:uid="{7DF7B4CD-9A2C-42C8-99F3-9DE54C04D0AB}"/>
    <cellStyle name="Prosenttia 2" xfId="2" xr:uid="{836DB9B6-5749-4C91-91BB-E4FE2500A6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47F2-8EE6-4204-B59F-8541C87CC876}">
  <dimension ref="B2:F25"/>
  <sheetViews>
    <sheetView zoomScale="90" zoomScaleNormal="90" workbookViewId="0">
      <selection activeCell="D50" sqref="D50"/>
    </sheetView>
  </sheetViews>
  <sheetFormatPr defaultRowHeight="14.4" x14ac:dyDescent="0.3"/>
  <cols>
    <col min="1" max="1" width="3.5546875" customWidth="1"/>
    <col min="2" max="2" width="14.33203125" customWidth="1"/>
    <col min="3" max="3" width="14.21875" customWidth="1"/>
    <col min="4" max="4" width="11.44140625" customWidth="1"/>
    <col min="5" max="5" width="10.6640625" customWidth="1"/>
    <col min="6" max="6" width="15.44140625" customWidth="1"/>
    <col min="7" max="7" width="6.44140625" customWidth="1"/>
    <col min="8" max="8" width="14.6640625" bestFit="1" customWidth="1"/>
    <col min="9" max="9" width="12" bestFit="1" customWidth="1"/>
    <col min="10" max="10" width="8.6640625" bestFit="1" customWidth="1"/>
    <col min="11" max="11" width="15" bestFit="1" customWidth="1"/>
    <col min="12" max="12" width="9.6640625" customWidth="1"/>
    <col min="13" max="13" width="14.6640625" customWidth="1"/>
    <col min="14" max="14" width="13.5546875" bestFit="1" customWidth="1"/>
    <col min="15" max="15" width="11.44140625" bestFit="1" customWidth="1"/>
    <col min="17" max="17" width="15" bestFit="1" customWidth="1"/>
  </cols>
  <sheetData>
    <row r="2" spans="2:6" x14ac:dyDescent="0.3">
      <c r="B2" s="20" t="s">
        <v>64</v>
      </c>
    </row>
    <row r="4" spans="2:6" x14ac:dyDescent="0.3">
      <c r="B4" s="1" t="s">
        <v>68</v>
      </c>
    </row>
    <row r="5" spans="2:6" x14ac:dyDescent="0.3">
      <c r="B5" s="1"/>
    </row>
    <row r="6" spans="2:6" hidden="1" x14ac:dyDescent="0.3">
      <c r="B6" s="9" t="s">
        <v>54</v>
      </c>
      <c r="C6" t="s">
        <v>55</v>
      </c>
      <c r="D6" s="19">
        <v>1.036</v>
      </c>
    </row>
    <row r="7" spans="2:6" x14ac:dyDescent="0.3">
      <c r="B7" t="s">
        <v>115</v>
      </c>
    </row>
    <row r="10" spans="2:6" x14ac:dyDescent="0.3">
      <c r="B10" s="25" t="s">
        <v>43</v>
      </c>
      <c r="C10" s="25" t="s">
        <v>44</v>
      </c>
      <c r="D10" s="25" t="s">
        <v>45</v>
      </c>
      <c r="E10" s="25" t="s">
        <v>46</v>
      </c>
      <c r="F10" s="25" t="s">
        <v>47</v>
      </c>
    </row>
    <row r="11" spans="2:6" x14ac:dyDescent="0.3">
      <c r="B11" s="22" t="s">
        <v>48</v>
      </c>
      <c r="C11" s="24">
        <f>1745*D6</f>
        <v>1807.8200000000002</v>
      </c>
      <c r="D11" s="24">
        <f>1949*D6</f>
        <v>2019.164</v>
      </c>
      <c r="E11" s="24">
        <f>2153*D6</f>
        <v>2230.5080000000003</v>
      </c>
      <c r="F11" s="24">
        <f>2357*D6</f>
        <v>2441.8519999999999</v>
      </c>
    </row>
    <row r="12" spans="2:6" x14ac:dyDescent="0.3">
      <c r="B12" s="22">
        <v>1.05</v>
      </c>
      <c r="C12" s="24"/>
      <c r="D12" s="24">
        <f>D11*B12</f>
        <v>2120.1222000000002</v>
      </c>
      <c r="E12" s="24">
        <f>E11*B12</f>
        <v>2342.0334000000003</v>
      </c>
      <c r="F12" s="24">
        <f>F11*B12</f>
        <v>2563.9445999999998</v>
      </c>
    </row>
    <row r="13" spans="2:6" x14ac:dyDescent="0.3">
      <c r="B13" s="23">
        <v>1.1000000000000001</v>
      </c>
      <c r="C13" s="24"/>
      <c r="D13" s="24">
        <f>D11*B13</f>
        <v>2221.0804000000003</v>
      </c>
      <c r="E13" s="24">
        <f>E11*B13</f>
        <v>2453.5588000000007</v>
      </c>
      <c r="F13" s="24">
        <f>F11*B13</f>
        <v>2686.0372000000002</v>
      </c>
    </row>
    <row r="14" spans="2:6" x14ac:dyDescent="0.3">
      <c r="B14" s="22">
        <v>1.1499999999999999</v>
      </c>
      <c r="C14" s="24"/>
      <c r="D14" s="24">
        <f>D11*B14</f>
        <v>2322.0385999999999</v>
      </c>
      <c r="E14" s="24">
        <f>E11*B14</f>
        <v>2565.0842000000002</v>
      </c>
      <c r="F14" s="24">
        <f>F11*B14</f>
        <v>2808.1297999999997</v>
      </c>
    </row>
    <row r="15" spans="2:6" x14ac:dyDescent="0.3">
      <c r="B15" s="23">
        <v>1.2</v>
      </c>
      <c r="C15" s="24"/>
      <c r="D15" s="24">
        <f>D11*B15</f>
        <v>2422.9967999999999</v>
      </c>
      <c r="E15" s="24">
        <f>E11*B15</f>
        <v>2676.6096000000002</v>
      </c>
      <c r="F15" s="24">
        <f>F11*B15</f>
        <v>2930.2223999999997</v>
      </c>
    </row>
    <row r="16" spans="2:6" x14ac:dyDescent="0.3">
      <c r="B16" s="22">
        <v>1.25</v>
      </c>
      <c r="C16" s="24"/>
      <c r="D16" s="24">
        <f>D11*B16</f>
        <v>2523.9549999999999</v>
      </c>
      <c r="E16" s="24">
        <f>E11*B16</f>
        <v>2788.1350000000002</v>
      </c>
      <c r="F16" s="24">
        <f>F11*B16</f>
        <v>3052.3149999999996</v>
      </c>
    </row>
    <row r="17" spans="2:6" x14ac:dyDescent="0.3">
      <c r="B17" s="23">
        <v>1.3</v>
      </c>
      <c r="C17" s="24"/>
      <c r="D17" s="24">
        <f>D11*B17</f>
        <v>2624.9132</v>
      </c>
      <c r="E17" s="24">
        <f>E11*B17</f>
        <v>2899.6604000000007</v>
      </c>
      <c r="F17" s="24">
        <f>F11*B17</f>
        <v>3174.4076</v>
      </c>
    </row>
    <row r="18" spans="2:6" x14ac:dyDescent="0.3">
      <c r="B18" s="22">
        <v>1.35</v>
      </c>
      <c r="C18" s="24"/>
      <c r="D18" s="24">
        <f>D11*B18</f>
        <v>2725.8714</v>
      </c>
      <c r="E18" s="24">
        <f>E11*B18</f>
        <v>3011.1858000000007</v>
      </c>
      <c r="F18" s="24">
        <f>F11*B18</f>
        <v>3296.5001999999999</v>
      </c>
    </row>
    <row r="19" spans="2:6" x14ac:dyDescent="0.3">
      <c r="B19" s="23">
        <v>1.4</v>
      </c>
      <c r="C19" s="34"/>
      <c r="D19" s="24">
        <f>D11*B19</f>
        <v>2826.8296</v>
      </c>
      <c r="E19" s="24">
        <f>E11*B19</f>
        <v>3122.7112000000002</v>
      </c>
      <c r="F19" s="24">
        <f>F11*B19</f>
        <v>3418.5927999999994</v>
      </c>
    </row>
    <row r="22" spans="2:6" ht="14.4" customHeight="1" x14ac:dyDescent="0.3">
      <c r="B22" s="45" t="s">
        <v>66</v>
      </c>
      <c r="C22" s="45"/>
      <c r="D22" s="45"/>
      <c r="E22" s="45"/>
      <c r="F22" s="45"/>
    </row>
    <row r="23" spans="2:6" x14ac:dyDescent="0.3">
      <c r="B23" s="45"/>
      <c r="C23" s="45"/>
      <c r="D23" s="45"/>
      <c r="E23" s="45"/>
      <c r="F23" s="45"/>
    </row>
    <row r="24" spans="2:6" ht="13.2" customHeight="1" x14ac:dyDescent="0.3">
      <c r="B24" s="45"/>
      <c r="C24" s="45"/>
      <c r="D24" s="45"/>
      <c r="E24" s="45"/>
      <c r="F24" s="45"/>
    </row>
    <row r="25" spans="2:6" hidden="1" x14ac:dyDescent="0.3">
      <c r="B25" s="45"/>
      <c r="C25" s="45"/>
      <c r="D25" s="45"/>
      <c r="E25" s="45"/>
      <c r="F25" s="45"/>
    </row>
  </sheetData>
  <mergeCells count="1">
    <mergeCell ref="B22:F25"/>
  </mergeCells>
  <pageMargins left="0.7" right="0.7" top="0.75" bottom="0.75" header="0.3" footer="0.3"/>
  <headerFooter>
    <oddHeader>&amp;L&amp;"Calibri"&amp;10&amp;K000000 Luottamuksellinen&amp;1#_x000D_</oddHeader>
    <oddFooter>&amp;L_x000D_&amp;1#&amp;"Calibri"&amp;10&amp;K000000 Luottamuksellinen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9378-E692-41C5-BBD6-6323A315652A}">
  <dimension ref="B1:L23"/>
  <sheetViews>
    <sheetView topLeftCell="A3" workbookViewId="0">
      <selection activeCell="B7" sqref="B7"/>
    </sheetView>
  </sheetViews>
  <sheetFormatPr defaultRowHeight="14.4" x14ac:dyDescent="0.3"/>
  <cols>
    <col min="1" max="1" width="4.5546875" customWidth="1"/>
    <col min="2" max="2" width="30.44140625" customWidth="1"/>
    <col min="3" max="3" width="30.109375" customWidth="1"/>
    <col min="4" max="4" width="26.109375" customWidth="1"/>
    <col min="5" max="5" width="29.5546875" customWidth="1"/>
    <col min="6" max="6" width="30.6640625" customWidth="1"/>
    <col min="7" max="7" width="33.109375" customWidth="1"/>
  </cols>
  <sheetData>
    <row r="1" spans="2:12" x14ac:dyDescent="0.3">
      <c r="K1" s="7"/>
    </row>
    <row r="2" spans="2:12" x14ac:dyDescent="0.3">
      <c r="L2" s="7"/>
    </row>
    <row r="3" spans="2:12" x14ac:dyDescent="0.3">
      <c r="B3" s="20" t="s">
        <v>64</v>
      </c>
      <c r="K3" s="7"/>
      <c r="L3" s="7"/>
    </row>
    <row r="4" spans="2:12" x14ac:dyDescent="0.3">
      <c r="K4" s="7"/>
      <c r="L4" s="7"/>
    </row>
    <row r="5" spans="2:12" x14ac:dyDescent="0.3">
      <c r="B5" s="1" t="s">
        <v>69</v>
      </c>
      <c r="K5" s="7"/>
      <c r="L5" s="7"/>
    </row>
    <row r="6" spans="2:12" x14ac:dyDescent="0.3">
      <c r="B6" s="1"/>
    </row>
    <row r="7" spans="2:12" x14ac:dyDescent="0.3">
      <c r="B7" t="s">
        <v>116</v>
      </c>
    </row>
    <row r="8" spans="2:12" x14ac:dyDescent="0.3">
      <c r="B8" t="s">
        <v>117</v>
      </c>
    </row>
    <row r="10" spans="2:12" ht="15" thickBot="1" x14ac:dyDescent="0.35">
      <c r="B10" s="1" t="s">
        <v>0</v>
      </c>
    </row>
    <row r="11" spans="2:12" ht="15" thickBot="1" x14ac:dyDescent="0.35">
      <c r="B11" s="4" t="s">
        <v>1</v>
      </c>
      <c r="C11" s="5" t="s">
        <v>2</v>
      </c>
      <c r="D11" s="6" t="s">
        <v>3</v>
      </c>
      <c r="E11" s="5" t="s">
        <v>4</v>
      </c>
    </row>
    <row r="12" spans="2:12" x14ac:dyDescent="0.3">
      <c r="B12" s="2" t="s">
        <v>5</v>
      </c>
      <c r="C12" s="3" t="s">
        <v>6</v>
      </c>
      <c r="D12" t="s">
        <v>7</v>
      </c>
      <c r="E12" s="3" t="s">
        <v>56</v>
      </c>
    </row>
    <row r="13" spans="2:12" x14ac:dyDescent="0.3">
      <c r="B13" s="2" t="s">
        <v>9</v>
      </c>
      <c r="C13" s="3" t="s">
        <v>10</v>
      </c>
      <c r="D13" t="s">
        <v>11</v>
      </c>
      <c r="E13" s="3" t="s">
        <v>12</v>
      </c>
    </row>
    <row r="14" spans="2:12" x14ac:dyDescent="0.3">
      <c r="B14" s="2" t="s">
        <v>13</v>
      </c>
      <c r="C14" s="3" t="s">
        <v>14</v>
      </c>
      <c r="D14" t="s">
        <v>15</v>
      </c>
      <c r="E14" s="3" t="s">
        <v>16</v>
      </c>
    </row>
    <row r="15" spans="2:12" x14ac:dyDescent="0.3">
      <c r="B15" s="2"/>
      <c r="C15" s="3" t="s">
        <v>17</v>
      </c>
      <c r="D15" t="s">
        <v>18</v>
      </c>
      <c r="E15" s="3" t="s">
        <v>19</v>
      </c>
    </row>
    <row r="16" spans="2:12" x14ac:dyDescent="0.3">
      <c r="B16" s="2"/>
      <c r="C16" s="3" t="s">
        <v>20</v>
      </c>
      <c r="D16" t="s">
        <v>21</v>
      </c>
      <c r="E16" s="3" t="s">
        <v>22</v>
      </c>
    </row>
    <row r="17" spans="2:5" ht="17.399999999999999" customHeight="1" x14ac:dyDescent="0.3">
      <c r="B17" s="2"/>
      <c r="C17" s="3" t="s">
        <v>23</v>
      </c>
      <c r="D17" t="s">
        <v>24</v>
      </c>
      <c r="E17" s="3" t="s">
        <v>25</v>
      </c>
    </row>
    <row r="18" spans="2:5" x14ac:dyDescent="0.3">
      <c r="B18" s="3"/>
      <c r="C18" s="43" t="s">
        <v>28</v>
      </c>
      <c r="D18" s="44" t="s">
        <v>26</v>
      </c>
      <c r="E18" s="43" t="s">
        <v>27</v>
      </c>
    </row>
    <row r="19" spans="2:5" ht="13.2" customHeight="1" thickBot="1" x14ac:dyDescent="0.35">
      <c r="B19" s="26"/>
      <c r="C19" s="27"/>
      <c r="D19" s="28" t="s">
        <v>8</v>
      </c>
      <c r="E19" s="27"/>
    </row>
    <row r="21" spans="2:5" x14ac:dyDescent="0.3">
      <c r="B21" s="47" t="s">
        <v>100</v>
      </c>
      <c r="C21" s="48"/>
      <c r="D21" s="48"/>
      <c r="E21" s="48"/>
    </row>
    <row r="23" spans="2:5" x14ac:dyDescent="0.3">
      <c r="B23" s="46"/>
      <c r="C23" s="46"/>
      <c r="D23" s="46"/>
      <c r="E23" s="46"/>
    </row>
  </sheetData>
  <mergeCells count="2">
    <mergeCell ref="B23:E23"/>
    <mergeCell ref="B21:E21"/>
  </mergeCells>
  <pageMargins left="0.7" right="0.7" top="0.75" bottom="0.75" header="0.3" footer="0.3"/>
  <headerFooter>
    <oddHeader>&amp;L&amp;"Calibri"&amp;10&amp;K000000 Luottamuksellinen&amp;1#_x000D_</oddHeader>
    <oddFooter>&amp;L_x000D_&amp;1#&amp;"Calibri"&amp;10&amp;K000000 Luottamuksellinen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CEDC-4F12-4E0E-A658-2076365AA37A}">
  <dimension ref="A3:D16"/>
  <sheetViews>
    <sheetView zoomScaleNormal="100" workbookViewId="0">
      <selection activeCell="A5" sqref="A5"/>
    </sheetView>
  </sheetViews>
  <sheetFormatPr defaultRowHeight="14.4" x14ac:dyDescent="0.3"/>
  <cols>
    <col min="1" max="1" width="26.5546875" customWidth="1"/>
    <col min="2" max="2" width="25.88671875" customWidth="1"/>
    <col min="3" max="3" width="32.109375" customWidth="1"/>
    <col min="4" max="4" width="26.109375" customWidth="1"/>
    <col min="5" max="5" width="19.109375" customWidth="1"/>
    <col min="6" max="6" width="24.109375" customWidth="1"/>
    <col min="9" max="9" width="21" bestFit="1" customWidth="1"/>
  </cols>
  <sheetData>
    <row r="3" spans="1:4" x14ac:dyDescent="0.3">
      <c r="A3" s="20" t="s">
        <v>64</v>
      </c>
    </row>
    <row r="5" spans="1:4" x14ac:dyDescent="0.3">
      <c r="A5" s="1" t="s">
        <v>97</v>
      </c>
    </row>
    <row r="6" spans="1:4" x14ac:dyDescent="0.3">
      <c r="A6" s="1"/>
    </row>
    <row r="7" spans="1:4" ht="39.450000000000003" customHeight="1" x14ac:dyDescent="0.3">
      <c r="A7" s="49" t="s">
        <v>99</v>
      </c>
      <c r="B7" s="49"/>
      <c r="C7" s="49"/>
    </row>
    <row r="8" spans="1:4" ht="14.55" hidden="1" customHeight="1" x14ac:dyDescent="0.3">
      <c r="A8" s="49"/>
      <c r="B8" s="49"/>
      <c r="C8" s="49"/>
    </row>
    <row r="9" spans="1:4" x14ac:dyDescent="0.3">
      <c r="A9" s="1"/>
    </row>
    <row r="10" spans="1:4" ht="16.05" customHeight="1" x14ac:dyDescent="0.3">
      <c r="A10" s="35" t="s">
        <v>1</v>
      </c>
      <c r="B10" s="35" t="s">
        <v>2</v>
      </c>
      <c r="C10" s="35" t="s">
        <v>3</v>
      </c>
      <c r="D10" s="35" t="s">
        <v>4</v>
      </c>
    </row>
    <row r="11" spans="1:4" x14ac:dyDescent="0.3">
      <c r="A11" s="36" t="s">
        <v>96</v>
      </c>
      <c r="B11" s="33" t="s">
        <v>98</v>
      </c>
      <c r="C11" s="22" t="s">
        <v>38</v>
      </c>
      <c r="D11" s="22" t="s">
        <v>38</v>
      </c>
    </row>
    <row r="12" spans="1:4" x14ac:dyDescent="0.3">
      <c r="B12" s="33" t="s">
        <v>36</v>
      </c>
      <c r="C12" s="22" t="s">
        <v>37</v>
      </c>
      <c r="D12" s="22" t="s">
        <v>37</v>
      </c>
    </row>
    <row r="13" spans="1:4" x14ac:dyDescent="0.3">
      <c r="B13" s="33" t="s">
        <v>95</v>
      </c>
      <c r="C13" s="22" t="s">
        <v>36</v>
      </c>
    </row>
    <row r="16" spans="1:4" ht="56.55" customHeight="1" x14ac:dyDescent="0.3">
      <c r="A16" s="47" t="s">
        <v>100</v>
      </c>
      <c r="B16" s="47"/>
      <c r="C16" s="47"/>
      <c r="D16" s="47"/>
    </row>
  </sheetData>
  <mergeCells count="2">
    <mergeCell ref="A16:D16"/>
    <mergeCell ref="A7:C8"/>
  </mergeCells>
  <pageMargins left="0.7" right="0.7" top="0.75" bottom="0.75" header="0.3" footer="0.3"/>
  <headerFooter>
    <oddHeader>&amp;L&amp;"Calibri"&amp;10&amp;K000000 Luottamuksellinen&amp;1#_x000D_</oddHeader>
    <oddFooter>&amp;L_x000D_&amp;1#&amp;"Calibri"&amp;10&amp;K000000 Luottamuksellinen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FC54-2555-471D-9188-2481C2F29A0E}">
  <dimension ref="B2:Q32"/>
  <sheetViews>
    <sheetView workbookViewId="0">
      <selection activeCell="B7" sqref="B7"/>
    </sheetView>
  </sheetViews>
  <sheetFormatPr defaultRowHeight="14.4" x14ac:dyDescent="0.3"/>
  <cols>
    <col min="1" max="1" width="4" customWidth="1"/>
    <col min="2" max="2" width="49.44140625" customWidth="1"/>
    <col min="3" max="3" width="21" customWidth="1"/>
    <col min="4" max="4" width="22.6640625" customWidth="1"/>
    <col min="5" max="7" width="21" customWidth="1"/>
    <col min="8" max="8" width="5.44140625" customWidth="1"/>
    <col min="9" max="9" width="16.6640625" bestFit="1" customWidth="1"/>
  </cols>
  <sheetData>
    <row r="2" spans="2:17" x14ac:dyDescent="0.3">
      <c r="B2" s="20" t="s">
        <v>64</v>
      </c>
      <c r="D2" s="17"/>
    </row>
    <row r="4" spans="2:17" x14ac:dyDescent="0.3">
      <c r="B4" s="1" t="s">
        <v>67</v>
      </c>
      <c r="C4" s="1"/>
      <c r="P4" s="18"/>
      <c r="Q4" s="18"/>
    </row>
    <row r="5" spans="2:17" ht="14.4" customHeight="1" x14ac:dyDescent="0.3">
      <c r="B5" s="1"/>
      <c r="C5" s="1"/>
      <c r="N5" s="18"/>
      <c r="O5" s="18"/>
    </row>
    <row r="6" spans="2:17" x14ac:dyDescent="0.3">
      <c r="B6" t="s">
        <v>119</v>
      </c>
      <c r="C6" s="1"/>
    </row>
    <row r="7" spans="2:17" x14ac:dyDescent="0.3">
      <c r="B7" t="s">
        <v>118</v>
      </c>
      <c r="C7" s="1"/>
    </row>
    <row r="8" spans="2:17" ht="14.4" customHeight="1" x14ac:dyDescent="0.3">
      <c r="C8" s="1"/>
    </row>
    <row r="9" spans="2:17" x14ac:dyDescent="0.3">
      <c r="B9" s="1"/>
      <c r="C9" s="1"/>
    </row>
    <row r="10" spans="2:17" ht="72" x14ac:dyDescent="0.3">
      <c r="B10" s="38" t="s">
        <v>34</v>
      </c>
      <c r="C10" s="37" t="s">
        <v>57</v>
      </c>
      <c r="D10" s="37" t="s">
        <v>58</v>
      </c>
      <c r="E10" s="37" t="s">
        <v>59</v>
      </c>
      <c r="F10" s="37" t="s">
        <v>60</v>
      </c>
      <c r="G10" s="37" t="s">
        <v>61</v>
      </c>
    </row>
    <row r="12" spans="2:17" x14ac:dyDescent="0.3">
      <c r="B12" s="1" t="s">
        <v>77</v>
      </c>
    </row>
    <row r="13" spans="2:17" x14ac:dyDescent="0.3">
      <c r="B13" t="s">
        <v>62</v>
      </c>
      <c r="C13" s="42" t="s">
        <v>29</v>
      </c>
      <c r="D13" s="41" t="s">
        <v>30</v>
      </c>
      <c r="E13" s="41" t="s">
        <v>31</v>
      </c>
      <c r="F13" s="41" t="s">
        <v>32</v>
      </c>
      <c r="G13" s="41" t="s">
        <v>33</v>
      </c>
    </row>
    <row r="14" spans="2:17" x14ac:dyDescent="0.3">
      <c r="B14" s="10" t="s">
        <v>49</v>
      </c>
      <c r="C14" s="42" t="s">
        <v>29</v>
      </c>
      <c r="D14" s="41" t="s">
        <v>30</v>
      </c>
      <c r="E14" s="41" t="s">
        <v>31</v>
      </c>
      <c r="F14" s="41" t="s">
        <v>32</v>
      </c>
      <c r="G14" s="41" t="s">
        <v>33</v>
      </c>
    </row>
    <row r="15" spans="2:17" ht="14.4" customHeight="1" x14ac:dyDescent="0.3">
      <c r="B15" t="s">
        <v>35</v>
      </c>
      <c r="C15" s="42" t="s">
        <v>29</v>
      </c>
      <c r="D15" s="41" t="s">
        <v>30</v>
      </c>
      <c r="E15" s="41" t="s">
        <v>31</v>
      </c>
      <c r="F15" s="41" t="s">
        <v>32</v>
      </c>
      <c r="G15" s="41" t="s">
        <v>33</v>
      </c>
    </row>
    <row r="17" spans="2:7" x14ac:dyDescent="0.3">
      <c r="B17" s="1" t="s">
        <v>75</v>
      </c>
    </row>
    <row r="18" spans="2:7" x14ac:dyDescent="0.3">
      <c r="B18" s="8" t="s">
        <v>39</v>
      </c>
      <c r="C18" s="42" t="s">
        <v>29</v>
      </c>
      <c r="D18" s="41" t="s">
        <v>30</v>
      </c>
      <c r="E18" s="41" t="s">
        <v>31</v>
      </c>
      <c r="F18" s="41" t="s">
        <v>32</v>
      </c>
      <c r="G18" s="41" t="s">
        <v>33</v>
      </c>
    </row>
    <row r="19" spans="2:7" x14ac:dyDescent="0.3">
      <c r="B19" s="8" t="s">
        <v>52</v>
      </c>
      <c r="C19" s="42" t="s">
        <v>29</v>
      </c>
      <c r="D19" s="41" t="s">
        <v>30</v>
      </c>
      <c r="E19" s="41" t="s">
        <v>31</v>
      </c>
      <c r="F19" s="41" t="s">
        <v>32</v>
      </c>
      <c r="G19" s="41" t="s">
        <v>33</v>
      </c>
    </row>
    <row r="20" spans="2:7" x14ac:dyDescent="0.3">
      <c r="B20" t="s">
        <v>40</v>
      </c>
      <c r="C20" s="42" t="s">
        <v>29</v>
      </c>
      <c r="D20" s="41" t="s">
        <v>30</v>
      </c>
      <c r="E20" s="41" t="s">
        <v>31</v>
      </c>
      <c r="F20" s="41" t="s">
        <v>32</v>
      </c>
      <c r="G20" s="41" t="s">
        <v>33</v>
      </c>
    </row>
    <row r="22" spans="2:7" x14ac:dyDescent="0.3">
      <c r="B22" s="1" t="s">
        <v>76</v>
      </c>
    </row>
    <row r="23" spans="2:7" x14ac:dyDescent="0.3">
      <c r="B23" s="8" t="s">
        <v>39</v>
      </c>
      <c r="C23" s="42" t="s">
        <v>29</v>
      </c>
      <c r="D23" s="41" t="s">
        <v>30</v>
      </c>
      <c r="E23" s="41" t="s">
        <v>31</v>
      </c>
      <c r="F23" s="41" t="s">
        <v>32</v>
      </c>
      <c r="G23" s="41" t="s">
        <v>33</v>
      </c>
    </row>
    <row r="24" spans="2:7" x14ac:dyDescent="0.3">
      <c r="B24" s="14" t="s">
        <v>41</v>
      </c>
      <c r="C24" s="42" t="s">
        <v>29</v>
      </c>
      <c r="D24" s="41" t="s">
        <v>30</v>
      </c>
      <c r="E24" s="41" t="s">
        <v>31</v>
      </c>
      <c r="F24" s="41" t="s">
        <v>32</v>
      </c>
      <c r="G24" s="41" t="s">
        <v>33</v>
      </c>
    </row>
    <row r="25" spans="2:7" x14ac:dyDescent="0.3">
      <c r="B25" t="s">
        <v>42</v>
      </c>
      <c r="C25" s="42" t="s">
        <v>29</v>
      </c>
      <c r="D25" s="41" t="s">
        <v>30</v>
      </c>
      <c r="E25" s="41" t="s">
        <v>31</v>
      </c>
      <c r="F25" s="41" t="s">
        <v>32</v>
      </c>
      <c r="G25" s="41" t="s">
        <v>33</v>
      </c>
    </row>
    <row r="27" spans="2:7" x14ac:dyDescent="0.3">
      <c r="B27" s="29"/>
    </row>
    <row r="29" spans="2:7" x14ac:dyDescent="0.3">
      <c r="B29" s="1"/>
    </row>
    <row r="30" spans="2:7" x14ac:dyDescent="0.3">
      <c r="B30" s="8"/>
      <c r="C30" s="30"/>
    </row>
    <row r="31" spans="2:7" x14ac:dyDescent="0.3">
      <c r="B31" s="8"/>
      <c r="C31" s="8"/>
    </row>
    <row r="32" spans="2:7" x14ac:dyDescent="0.3">
      <c r="B32" s="8"/>
      <c r="C32" s="8"/>
    </row>
  </sheetData>
  <pageMargins left="0.7" right="0.7" top="0.75" bottom="0.75" header="0.3" footer="0.3"/>
  <pageSetup orientation="portrait" r:id="rId1"/>
  <headerFooter>
    <oddHeader>&amp;L&amp;"Calibri"&amp;10&amp;K000000 Luottamuksellinen&amp;1#_x000D_</oddHeader>
    <oddFooter>&amp;L_x000D_&amp;1#&amp;"Calibri"&amp;10&amp;K000000 Luottamuksellinen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B7E6-8CB2-4A35-89E7-34D381FD0C34}">
  <dimension ref="B2:Q28"/>
  <sheetViews>
    <sheetView topLeftCell="A18" workbookViewId="0">
      <selection activeCell="F38" sqref="F38"/>
    </sheetView>
  </sheetViews>
  <sheetFormatPr defaultRowHeight="14.4" x14ac:dyDescent="0.3"/>
  <cols>
    <col min="1" max="1" width="4" customWidth="1"/>
    <col min="2" max="2" width="47" customWidth="1"/>
    <col min="3" max="3" width="44.5546875" customWidth="1"/>
    <col min="4" max="4" width="22.6640625" customWidth="1"/>
    <col min="5" max="7" width="21" customWidth="1"/>
    <col min="8" max="8" width="5.44140625" customWidth="1"/>
    <col min="9" max="9" width="16.6640625" bestFit="1" customWidth="1"/>
  </cols>
  <sheetData>
    <row r="2" spans="2:17" x14ac:dyDescent="0.3">
      <c r="B2" s="20" t="s">
        <v>64</v>
      </c>
      <c r="D2" s="17"/>
    </row>
    <row r="4" spans="2:17" x14ac:dyDescent="0.3">
      <c r="B4" s="1" t="s">
        <v>67</v>
      </c>
      <c r="C4" s="1"/>
      <c r="P4" s="18"/>
      <c r="Q4" s="18"/>
    </row>
    <row r="5" spans="2:17" ht="14.4" customHeight="1" x14ac:dyDescent="0.3">
      <c r="B5" s="1"/>
      <c r="C5" s="1"/>
      <c r="N5" s="18"/>
      <c r="O5" s="18"/>
    </row>
    <row r="6" spans="2:17" x14ac:dyDescent="0.3">
      <c r="B6" s="29" t="s">
        <v>79</v>
      </c>
    </row>
    <row r="8" spans="2:17" ht="14.4" customHeight="1" x14ac:dyDescent="0.3">
      <c r="B8" s="1" t="s">
        <v>77</v>
      </c>
    </row>
    <row r="9" spans="2:17" x14ac:dyDescent="0.3">
      <c r="B9" s="32" t="s">
        <v>80</v>
      </c>
      <c r="C9" s="32" t="s">
        <v>82</v>
      </c>
    </row>
    <row r="10" spans="2:17" ht="116.4" customHeight="1" x14ac:dyDescent="0.3">
      <c r="B10" s="31" t="s">
        <v>78</v>
      </c>
      <c r="C10" s="33" t="s">
        <v>83</v>
      </c>
    </row>
    <row r="11" spans="2:17" ht="21.6" customHeight="1" x14ac:dyDescent="0.3">
      <c r="B11" s="31" t="s">
        <v>49</v>
      </c>
      <c r="C11" s="22" t="s">
        <v>101</v>
      </c>
    </row>
    <row r="12" spans="2:17" ht="72" x14ac:dyDescent="0.3">
      <c r="B12" s="31" t="s">
        <v>35</v>
      </c>
      <c r="C12" s="33" t="s">
        <v>81</v>
      </c>
    </row>
    <row r="15" spans="2:17" ht="14.4" customHeight="1" x14ac:dyDescent="0.3">
      <c r="B15" s="1" t="s">
        <v>84</v>
      </c>
    </row>
    <row r="17" spans="2:3" x14ac:dyDescent="0.3">
      <c r="B17" s="32" t="s">
        <v>80</v>
      </c>
      <c r="C17" s="32" t="s">
        <v>82</v>
      </c>
    </row>
    <row r="18" spans="2:3" ht="88.8" customHeight="1" x14ac:dyDescent="0.3">
      <c r="B18" s="31" t="s">
        <v>39</v>
      </c>
      <c r="C18" s="33" t="s">
        <v>89</v>
      </c>
    </row>
    <row r="19" spans="2:3" ht="155.55000000000001" customHeight="1" x14ac:dyDescent="0.3">
      <c r="B19" s="31" t="s">
        <v>85</v>
      </c>
      <c r="C19" s="33" t="s">
        <v>102</v>
      </c>
    </row>
    <row r="20" spans="2:3" ht="100.8" x14ac:dyDescent="0.3">
      <c r="B20" s="31" t="s">
        <v>86</v>
      </c>
      <c r="C20" s="33" t="s">
        <v>103</v>
      </c>
    </row>
    <row r="23" spans="2:3" x14ac:dyDescent="0.3">
      <c r="B23" s="1" t="s">
        <v>87</v>
      </c>
    </row>
    <row r="25" spans="2:3" x14ac:dyDescent="0.3">
      <c r="B25" s="32" t="s">
        <v>80</v>
      </c>
      <c r="C25" s="32" t="s">
        <v>82</v>
      </c>
    </row>
    <row r="26" spans="2:3" ht="129.6" x14ac:dyDescent="0.3">
      <c r="B26" s="31" t="s">
        <v>39</v>
      </c>
      <c r="C26" s="33" t="s">
        <v>90</v>
      </c>
    </row>
    <row r="27" spans="2:3" ht="85.5" customHeight="1" x14ac:dyDescent="0.3">
      <c r="B27" s="31" t="s">
        <v>88</v>
      </c>
      <c r="C27" s="33" t="s">
        <v>91</v>
      </c>
    </row>
    <row r="28" spans="2:3" ht="105" customHeight="1" x14ac:dyDescent="0.3">
      <c r="B28" s="31" t="s">
        <v>93</v>
      </c>
      <c r="C28" s="33" t="s">
        <v>92</v>
      </c>
    </row>
  </sheetData>
  <pageMargins left="0.7" right="0.7" top="0.75" bottom="0.75" header="0.3" footer="0.3"/>
  <pageSetup orientation="portrait" r:id="rId1"/>
  <headerFooter>
    <oddHeader>&amp;L&amp;"Calibri"&amp;10&amp;K000000 Luottamuksellinen&amp;1#_x000D_</oddHeader>
    <oddFooter>&amp;L_x000D_&amp;1#&amp;"Calibri"&amp;10&amp;K000000 Luottamuksellinen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F5D48-AAEC-4DFA-8DB9-5448FDF3AEF3}">
  <dimension ref="B3:G17"/>
  <sheetViews>
    <sheetView workbookViewId="0">
      <selection activeCell="B3" sqref="B3:B5"/>
    </sheetView>
  </sheetViews>
  <sheetFormatPr defaultRowHeight="14.4" x14ac:dyDescent="0.3"/>
  <cols>
    <col min="2" max="2" width="17.44140625" customWidth="1"/>
    <col min="3" max="3" width="12.109375" customWidth="1"/>
    <col min="4" max="4" width="21" customWidth="1"/>
    <col min="5" max="5" width="22.6640625" customWidth="1"/>
    <col min="6" max="8" width="21" customWidth="1"/>
    <col min="9" max="9" width="5.44140625" customWidth="1"/>
    <col min="10" max="10" width="16.6640625" bestFit="1" customWidth="1"/>
  </cols>
  <sheetData>
    <row r="3" spans="2:7" x14ac:dyDescent="0.3">
      <c r="B3" s="20" t="s">
        <v>64</v>
      </c>
      <c r="D3" s="17"/>
      <c r="F3" s="17"/>
    </row>
    <row r="4" spans="2:7" x14ac:dyDescent="0.3">
      <c r="E4" s="18"/>
      <c r="F4" s="18"/>
      <c r="G4" s="18"/>
    </row>
    <row r="5" spans="2:7" x14ac:dyDescent="0.3">
      <c r="B5" s="1" t="s">
        <v>65</v>
      </c>
      <c r="C5" s="1"/>
    </row>
    <row r="7" spans="2:7" x14ac:dyDescent="0.3">
      <c r="B7" s="21" t="s">
        <v>63</v>
      </c>
      <c r="C7" s="21" t="s">
        <v>50</v>
      </c>
    </row>
    <row r="8" spans="2:7" ht="15" customHeight="1" x14ac:dyDescent="0.3">
      <c r="B8" s="11" t="s">
        <v>51</v>
      </c>
      <c r="C8" s="12">
        <v>0</v>
      </c>
    </row>
    <row r="9" spans="2:7" x14ac:dyDescent="0.3">
      <c r="B9" s="13" t="s">
        <v>73</v>
      </c>
      <c r="C9" s="12">
        <v>0.05</v>
      </c>
    </row>
    <row r="10" spans="2:7" ht="14.4" customHeight="1" x14ac:dyDescent="0.3">
      <c r="B10" s="13" t="s">
        <v>53</v>
      </c>
      <c r="C10" s="12">
        <v>0.1</v>
      </c>
    </row>
    <row r="11" spans="2:7" x14ac:dyDescent="0.3">
      <c r="B11" s="13" t="s">
        <v>74</v>
      </c>
      <c r="C11" s="12">
        <v>0.15</v>
      </c>
    </row>
    <row r="12" spans="2:7" x14ac:dyDescent="0.3">
      <c r="B12" s="13" t="s">
        <v>72</v>
      </c>
      <c r="C12" s="12">
        <v>0.2</v>
      </c>
    </row>
    <row r="13" spans="2:7" x14ac:dyDescent="0.3">
      <c r="B13" s="13" t="s">
        <v>71</v>
      </c>
      <c r="C13" s="12">
        <v>0.25</v>
      </c>
    </row>
    <row r="14" spans="2:7" x14ac:dyDescent="0.3">
      <c r="B14" s="13" t="s">
        <v>70</v>
      </c>
      <c r="C14" s="12">
        <v>0.3</v>
      </c>
    </row>
    <row r="15" spans="2:7" x14ac:dyDescent="0.3">
      <c r="B15" s="15" t="s">
        <v>94</v>
      </c>
      <c r="C15" s="16">
        <v>0.35</v>
      </c>
    </row>
    <row r="16" spans="2:7" x14ac:dyDescent="0.3">
      <c r="B16" s="15">
        <v>15</v>
      </c>
      <c r="C16" s="16">
        <v>0.4</v>
      </c>
    </row>
    <row r="17" ht="14.4" customHeight="1" x14ac:dyDescent="0.3"/>
  </sheetData>
  <pageMargins left="0.7" right="0.7" top="0.75" bottom="0.75" header="0.3" footer="0.3"/>
  <pageSetup orientation="portrait" r:id="rId1"/>
  <headerFooter>
    <oddHeader>&amp;L&amp;"Calibri"&amp;10&amp;K000000 Luottamuksellinen&amp;1#_x000D_</oddHeader>
    <oddFooter>&amp;L_x000D_&amp;1#&amp;"Calibri"&amp;10&amp;K000000 Luottamuksellinen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DA16-28DA-46D3-8A5C-C73E8BA113D3}">
  <dimension ref="B3:G27"/>
  <sheetViews>
    <sheetView tabSelected="1" workbookViewId="0">
      <selection activeCell="E17" sqref="E17"/>
    </sheetView>
  </sheetViews>
  <sheetFormatPr defaultRowHeight="14.4" x14ac:dyDescent="0.3"/>
  <cols>
    <col min="2" max="2" width="13.21875" customWidth="1"/>
    <col min="3" max="3" width="12.33203125" customWidth="1"/>
    <col min="4" max="4" width="10.21875" customWidth="1"/>
  </cols>
  <sheetData>
    <row r="3" spans="2:4" x14ac:dyDescent="0.3">
      <c r="B3" s="20" t="s">
        <v>64</v>
      </c>
    </row>
    <row r="5" spans="2:4" x14ac:dyDescent="0.3">
      <c r="B5" s="1" t="s">
        <v>104</v>
      </c>
    </row>
    <row r="7" spans="2:4" x14ac:dyDescent="0.3">
      <c r="B7" t="s">
        <v>105</v>
      </c>
    </row>
    <row r="9" spans="2:4" x14ac:dyDescent="0.3">
      <c r="B9" t="s">
        <v>106</v>
      </c>
    </row>
    <row r="11" spans="2:4" x14ac:dyDescent="0.3">
      <c r="B11" t="s">
        <v>107</v>
      </c>
    </row>
    <row r="13" spans="2:4" ht="28.8" x14ac:dyDescent="0.3">
      <c r="B13" s="37" t="s">
        <v>108</v>
      </c>
      <c r="C13" s="37" t="s">
        <v>109</v>
      </c>
      <c r="D13" s="38" t="s">
        <v>111</v>
      </c>
    </row>
    <row r="14" spans="2:4" x14ac:dyDescent="0.3">
      <c r="B14" s="39">
        <v>11000</v>
      </c>
      <c r="C14" s="40">
        <f>B15-0.01</f>
        <v>12599.99</v>
      </c>
      <c r="D14" s="41">
        <v>50</v>
      </c>
    </row>
    <row r="15" spans="2:4" x14ac:dyDescent="0.3">
      <c r="B15" s="39">
        <v>12600</v>
      </c>
      <c r="C15" s="40">
        <f t="shared" ref="C15:C17" si="0">B16-0.01</f>
        <v>14199.99</v>
      </c>
      <c r="D15" s="41">
        <v>200</v>
      </c>
    </row>
    <row r="16" spans="2:4" x14ac:dyDescent="0.3">
      <c r="B16" s="39">
        <v>14200</v>
      </c>
      <c r="C16" s="40">
        <f t="shared" si="0"/>
        <v>15699.99</v>
      </c>
      <c r="D16" s="41">
        <v>350</v>
      </c>
    </row>
    <row r="17" spans="2:7" x14ac:dyDescent="0.3">
      <c r="B17" s="39">
        <v>15700</v>
      </c>
      <c r="C17" s="40">
        <f t="shared" si="0"/>
        <v>17299.990000000002</v>
      </c>
      <c r="D17" s="41">
        <v>500</v>
      </c>
    </row>
    <row r="18" spans="2:7" x14ac:dyDescent="0.3">
      <c r="B18" s="39">
        <v>17300</v>
      </c>
      <c r="C18" s="40"/>
      <c r="D18" s="41">
        <v>650</v>
      </c>
    </row>
    <row r="20" spans="2:7" x14ac:dyDescent="0.3">
      <c r="B20" t="s">
        <v>110</v>
      </c>
    </row>
    <row r="22" spans="2:7" x14ac:dyDescent="0.3">
      <c r="B22" s="1" t="s">
        <v>112</v>
      </c>
    </row>
    <row r="23" spans="2:7" ht="12" customHeight="1" x14ac:dyDescent="0.3"/>
    <row r="24" spans="2:7" ht="51.6" customHeight="1" x14ac:dyDescent="0.3">
      <c r="B24" s="49" t="s">
        <v>113</v>
      </c>
      <c r="C24" s="49"/>
      <c r="D24" s="49"/>
      <c r="E24" s="49"/>
      <c r="F24" s="49"/>
      <c r="G24" s="49"/>
    </row>
    <row r="25" spans="2:7" ht="9.6" customHeight="1" x14ac:dyDescent="0.3">
      <c r="B25" s="29"/>
      <c r="C25" s="29"/>
      <c r="D25" s="29"/>
      <c r="E25" s="29"/>
      <c r="F25" s="29"/>
      <c r="G25" s="29"/>
    </row>
    <row r="26" spans="2:7" x14ac:dyDescent="0.3">
      <c r="B26" s="29" t="s">
        <v>114</v>
      </c>
      <c r="C26" s="29"/>
      <c r="D26" s="29"/>
      <c r="E26" s="29"/>
      <c r="F26" s="29"/>
      <c r="G26" s="29"/>
    </row>
    <row r="27" spans="2:7" x14ac:dyDescent="0.3">
      <c r="B27" s="29"/>
      <c r="C27" s="29"/>
      <c r="D27" s="29"/>
      <c r="E27" s="29"/>
      <c r="F27" s="29"/>
      <c r="G27" s="29"/>
    </row>
  </sheetData>
  <mergeCells count="1">
    <mergeCell ref="B24:G24"/>
  </mergeCells>
  <pageMargins left="0.7" right="0.7" top="0.75" bottom="0.75" header="0.3" footer="0.3"/>
  <headerFooter>
    <oddHeader>&amp;L&amp;"Calibri"&amp;10&amp;K000000 Luottamuksellinen&amp;1#_x000D_</oddHeader>
    <oddFooter>&amp;L_x000D_&amp;1#&amp;"Calibri"&amp;10&amp;K000000 Luottamuksellinen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7</vt:i4>
      </vt:variant>
    </vt:vector>
  </HeadingPairs>
  <TitlesOfParts>
    <vt:vector size="7" baseType="lpstr">
      <vt:lpstr>A. Palkkataulukot</vt:lpstr>
      <vt:lpstr>B. Vaativuusluokat mekaanikot</vt:lpstr>
      <vt:lpstr>B.Vaativuusluokat toimihenkilöt</vt:lpstr>
      <vt:lpstr>C. Heko-taulukko</vt:lpstr>
      <vt:lpstr>C. Heko-taulukko,arvioinnit</vt:lpstr>
      <vt:lpstr>D. Heko-pisteytys </vt:lpstr>
      <vt:lpstr>E. Palkkiojärjestelmä</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Lindgren Charlotta</dc:creator>
  <cp:keywords/>
  <dc:description/>
  <cp:lastModifiedBy>Popov Jan</cp:lastModifiedBy>
  <cp:revision/>
  <dcterms:created xsi:type="dcterms:W3CDTF">2023-11-22T13:29:17Z</dcterms:created>
  <dcterms:modified xsi:type="dcterms:W3CDTF">2023-12-13T13:08:35Z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436707-6551-4024-a241-de3dcfd72118_Enabled">
    <vt:lpwstr>true</vt:lpwstr>
  </property>
  <property fmtid="{D5CDD505-2E9C-101B-9397-08002B2CF9AE}" pid="3" name="MSIP_Label_18436707-6551-4024-a241-de3dcfd72118_SetDate">
    <vt:lpwstr>2023-12-13T12:51:25Z</vt:lpwstr>
  </property>
  <property fmtid="{D5CDD505-2E9C-101B-9397-08002B2CF9AE}" pid="4" name="MSIP_Label_18436707-6551-4024-a241-de3dcfd72118_Method">
    <vt:lpwstr>Standard</vt:lpwstr>
  </property>
  <property fmtid="{D5CDD505-2E9C-101B-9397-08002B2CF9AE}" pid="5" name="MSIP_Label_18436707-6551-4024-a241-de3dcfd72118_Name">
    <vt:lpwstr>Luottamuksellinen</vt:lpwstr>
  </property>
  <property fmtid="{D5CDD505-2E9C-101B-9397-08002B2CF9AE}" pid="6" name="MSIP_Label_18436707-6551-4024-a241-de3dcfd72118_SiteId">
    <vt:lpwstr>0669b3a2-bd79-4ef3-9c86-d6338c0265f9</vt:lpwstr>
  </property>
  <property fmtid="{D5CDD505-2E9C-101B-9397-08002B2CF9AE}" pid="7" name="MSIP_Label_18436707-6551-4024-a241-de3dcfd72118_ActionId">
    <vt:lpwstr>3003efaa-e761-404b-acf9-8cfde83d8c87</vt:lpwstr>
  </property>
  <property fmtid="{D5CDD505-2E9C-101B-9397-08002B2CF9AE}" pid="8" name="MSIP_Label_18436707-6551-4024-a241-de3dcfd72118_ContentBits">
    <vt:lpwstr>3</vt:lpwstr>
  </property>
</Properties>
</file>